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51\"/>
    </mc:Choice>
  </mc:AlternateContent>
  <xr:revisionPtr revIDLastSave="0" documentId="13_ncr:1_{E1CCB6A8-AF3F-498E-BBEA-D24114E3E762}" xr6:coauthVersionLast="47" xr6:coauthVersionMax="47" xr10:uidLastSave="{00000000-0000-0000-0000-000000000000}"/>
  <bookViews>
    <workbookView xWindow="540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ОСР 525-02-01(2)" sheetId="8" r:id="rId8"/>
    <sheet name="ОСР 525-09-01(1)" sheetId="9" r:id="rId9"/>
    <sheet name="ОСР 525-12-01(2)" sheetId="10" r:id="rId10"/>
    <sheet name="ОСР 556-02-01" sheetId="11" r:id="rId11"/>
    <sheet name="ОСР 556-12-01" sheetId="12" r:id="rId12"/>
    <sheet name="Источники ЦИ" sheetId="13" r:id="rId13"/>
    <sheet name="Цена МАТ и ОБ по ТКП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</calcChain>
</file>

<file path=xl/sharedStrings.xml><?xml version="1.0" encoding="utf-8"?>
<sst xmlns="http://schemas.openxmlformats.org/spreadsheetml/2006/main" count="454" uniqueCount="161">
  <si>
    <t>СВОДКА ЗАТРАТ</t>
  </si>
  <si>
    <t>P_0751</t>
  </si>
  <si>
    <t>(идентификатор инвестиционного проекта)</t>
  </si>
  <si>
    <t>Реконструкция ВЛ-0,4кВ Ф-1,Ф-2,Ф-3,Ф-4 от КТП БГЛ 615 10/0,4/250 кВА (протяженностью 6,19км) с заменой КТП 10/0,4/250 кВА,установка приборов учета (229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</si>
  <si>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</si>
  <si>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</si>
  <si>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</si>
  <si>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</si>
  <si>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</si>
  <si>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</si>
  <si>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</si>
  <si>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</si>
  <si>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</si>
  <si>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</si>
  <si>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</si>
  <si>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</si>
  <si>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</si>
  <si>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</si>
  <si>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</si>
  <si>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</si>
  <si>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</si>
  <si>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</si>
  <si>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</si>
  <si>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</si>
  <si>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</si>
  <si>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</si>
  <si>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</si>
  <si>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</si>
  <si>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</si>
  <si>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</si>
  <si>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</si>
  <si>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</si>
  <si>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</si>
  <si>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</si>
  <si>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</si>
  <si>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</si>
  <si>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</si>
  <si>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</si>
  <si>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</si>
  <si>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</si>
  <si>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</si>
  <si>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</si>
  <si>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</si>
  <si>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</si>
  <si>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</si>
  <si>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</si>
  <si>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</si>
  <si>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</si>
  <si>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</si>
  <si>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</si>
  <si>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</si>
  <si>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</si>
  <si>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</si>
  <si>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</si>
  <si>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</si>
  <si>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</si>
  <si>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</si>
  <si>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</si>
  <si>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</si>
  <si>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</si>
  <si>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</si>
  <si>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</si>
  <si>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</si>
  <si>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</si>
  <si>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</si>
  <si>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</si>
  <si>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</si>
  <si>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</si>
  <si>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</si>
  <si>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</si>
  <si>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</si>
  <si>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</si>
  <si>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</si>
  <si>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</si>
  <si>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</si>
  <si>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</si>
  <si>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</si>
  <si>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</si>
  <si>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</si>
  <si>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</si>
  <si>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</si>
  <si>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</si>
  <si>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ОСР-556-12-01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</si>
  <si>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</si>
  <si>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</si>
  <si>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</si>
  <si>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</si>
  <si>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</si>
  <si>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</si>
  <si>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</si>
  <si>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</si>
  <si>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</si>
  <si>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</si>
  <si>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</si>
  <si>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</si>
  <si>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</si>
  <si>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</si>
  <si>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</si>
  <si>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</si>
  <si>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</si>
  <si>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Реконструкция ВЛ-0,4 кВ от КТП ЦАР 527/100 кВА с заменой на КТП 250 кВА  Красноярский район Самарская область.</t>
  </si>
  <si>
    <t>Наименование локальных сметных расчетов (смет), затрат</t>
  </si>
  <si>
    <t>ЛС-525-02</t>
  </si>
  <si>
    <t>Замена КТП ЦАР 527/100 кВА</t>
  </si>
  <si>
    <t>Итого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</si>
  <si>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</si>
  <si>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</si>
  <si>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</si>
  <si>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</si>
  <si>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</si>
  <si>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ЛС-525-01</t>
  </si>
  <si>
    <t>ВЛИ-0,4кВ</t>
  </si>
  <si>
    <t>ЛС-525-09-01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</si>
  <si>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</si>
  <si>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</si>
  <si>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</si>
  <si>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</si>
  <si>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</si>
  <si>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</si>
  <si>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</si>
  <si>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</si>
  <si>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</si>
  <si>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</si>
  <si>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</si>
  <si>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</si>
  <si>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</si>
  <si>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</si>
  <si>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</si>
  <si>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</si>
  <si>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</si>
  <si>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</si>
  <si>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</si>
  <si>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</si>
  <si>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</si>
  <si>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ОСР 525-09-01</t>
  </si>
  <si>
    <t>Реконструкция ВЛ одноцепная</t>
  </si>
  <si>
    <t>км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</si>
  <si>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</si>
  <si>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</si>
  <si>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556-02-01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</si>
  <si>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</si>
  <si>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</si>
  <si>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</si>
  <si>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</si>
  <si>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</si>
  <si>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</si>
  <si>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</si>
  <si>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</si>
  <si>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</si>
  <si>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</si>
  <si>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</si>
  <si>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</si>
  <si>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</si>
  <si>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</si>
  <si>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</si>
  <si>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</si>
  <si>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</si>
  <si>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Светильник ДКУ-50W IP65</t>
  </si>
  <si>
    <t>Провод СИП-2 3*95+1*95+1*25</t>
  </si>
  <si>
    <t>Стойка ж/б СНЦс-5,1-11,5</t>
  </si>
  <si>
    <t>Стойка ж/б СВ95-3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</si>
</sst>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\ _₽_-;\-* #\ ##0.00\ _₽_-;_-* &quot;-&quot;??\ _₽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_-* #\ ##0.00_-;\-* #\ ##0.00_-;_-* &quot;-&quot;??_-;_-@_-"/>
    <numFmt numFmtId="172" formatCode="###\ ###\ ###\ ##0.00"/>
    <numFmt numFmtId="173" formatCode="#\ ##0.00000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20"/>
      <color rgb="FF000000"/>
      <name val="Times New Roman"/>
      <charset val="204"/>
    </font>
    <font>
      <b/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2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3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vertical="center" wrapText="1"/>
    </xf>
    <xf numFmtId="164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0" fontId="16" fillId="0" borderId="0" xfId="0" applyFont="1"/>
    <xf numFmtId="171" fontId="0" fillId="0" borderId="0" xfId="0" applyNumberFormat="1"/>
    <xf numFmtId="164" fontId="0" fillId="0" borderId="0" xfId="0" applyNumberFormat="1"/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tabSelected="1" topLeftCell="A16" zoomScale="85" zoomScaleNormal="85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8.33203125" customWidth="1"/>
    <col min="5" max="7" width="14.109375" customWidth="1"/>
    <col min="9" max="9" width="17.3320312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5" t="s">
        <v>0</v>
      </c>
      <c r="B12" s="85"/>
      <c r="C12" s="85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6" t="s">
        <v>1</v>
      </c>
      <c r="B16" s="86"/>
      <c r="C16" s="86"/>
    </row>
    <row r="17" spans="1:9" ht="16.2" customHeight="1">
      <c r="A17" s="87" t="s">
        <v>2</v>
      </c>
      <c r="B17" s="87"/>
      <c r="C17" s="87"/>
    </row>
    <row r="18" spans="1:9" ht="16.2" customHeight="1">
      <c r="A18" s="24"/>
      <c r="B18" s="24"/>
      <c r="C18" s="24"/>
    </row>
    <row r="19" spans="1:9" ht="72" customHeight="1">
      <c r="A19" s="88" t="s">
        <v>3</v>
      </c>
      <c r="B19" s="88"/>
      <c r="C19" s="88"/>
    </row>
    <row r="20" spans="1:9" ht="16.2" customHeight="1">
      <c r="A20" s="87" t="s">
        <v>4</v>
      </c>
      <c r="B20" s="87"/>
      <c r="C20" s="87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9" t="s">
        <v>8</v>
      </c>
      <c r="B25" s="90"/>
      <c r="C25" s="91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2"/>
    </row>
    <row r="29" spans="1:9" ht="16.9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82"/>
    </row>
    <row r="30" spans="1:9" ht="16.9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82"/>
    </row>
    <row r="31" spans="1:9" ht="16.9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3"/>
    </row>
    <row r="32" spans="1:9" ht="15.6">
      <c r="A32" s="50">
        <v>3</v>
      </c>
      <c r="B32" s="53" t="s">
        <v>23</v>
      </c>
      <c r="C32" s="65">
        <f>C30*I38</f>
        <v>0</v>
      </c>
      <c r="D32" s="57"/>
      <c r="E32" s="66"/>
      <c r="F32" s="67"/>
      <c r="G32" s="68">
        <v>2023</v>
      </c>
      <c r="H32" s="60">
        <v>109.096466260827</v>
      </c>
      <c r="I32" s="83"/>
    </row>
    <row r="33" spans="1:9" ht="15.6">
      <c r="A33" s="50"/>
      <c r="B33" s="53" t="s">
        <v>24</v>
      </c>
      <c r="C33" s="61">
        <v>0.57999999999999996</v>
      </c>
      <c r="D33" s="57"/>
      <c r="E33" s="66"/>
      <c r="F33" s="67"/>
      <c r="G33" s="68"/>
      <c r="H33" s="60"/>
      <c r="I33" s="83"/>
    </row>
    <row r="34" spans="1:9" ht="15.6">
      <c r="A34" s="50"/>
      <c r="B34" s="53" t="s">
        <v>25</v>
      </c>
      <c r="C34" s="65">
        <f>C32*C33</f>
        <v>0</v>
      </c>
      <c r="D34" s="57"/>
      <c r="E34" s="66"/>
      <c r="F34" s="67"/>
      <c r="G34" s="68"/>
      <c r="H34" s="60"/>
      <c r="I34" s="83"/>
    </row>
    <row r="35" spans="1:9" ht="15.6">
      <c r="A35" s="89" t="s">
        <v>26</v>
      </c>
      <c r="B35" s="90"/>
      <c r="C35" s="91"/>
      <c r="D35" s="51"/>
      <c r="E35" s="69"/>
      <c r="F35" s="70"/>
      <c r="G35" s="59">
        <v>2024</v>
      </c>
      <c r="H35" s="60">
        <v>109.113503262205</v>
      </c>
      <c r="I35" s="83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4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ССР!D74+ССР!E74</f>
        <v>88645.574967291104</v>
      </c>
      <c r="D37" s="57"/>
      <c r="E37" s="71"/>
      <c r="F37" s="57"/>
      <c r="G37" s="59">
        <v>2026</v>
      </c>
      <c r="H37" s="60">
        <v>105.262896868962</v>
      </c>
      <c r="I37" s="84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ССР!F74</f>
        <v>3774.1757436294602</v>
      </c>
      <c r="D38" s="57"/>
      <c r="E38" s="71"/>
      <c r="F38" s="57"/>
      <c r="G38" s="59">
        <v>2027</v>
      </c>
      <c r="H38" s="60">
        <v>104.420897989339</v>
      </c>
      <c r="I38" s="84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(ССР!G70)*1.2</f>
        <v>13003.8803194308</v>
      </c>
      <c r="D39" s="57"/>
      <c r="E39" s="71"/>
      <c r="F39" s="57"/>
      <c r="G39" s="59">
        <v>2028</v>
      </c>
      <c r="H39" s="60">
        <v>104.420897989339</v>
      </c>
      <c r="I39" s="84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105423.631030351</v>
      </c>
      <c r="D40" s="62"/>
      <c r="E40" s="66"/>
      <c r="F40" s="67"/>
      <c r="G40" s="59">
        <v>2029</v>
      </c>
      <c r="H40" s="60">
        <v>104.420897989339</v>
      </c>
      <c r="I40" s="84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17570.605170351399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C40*I39</f>
        <v>127696.942912981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0.57999999999999996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74064.226889529207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6">
        <f>C34+C44</f>
        <v>74064.226889529207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  <row r="49" spans="4:4">
      <c r="D49" s="79"/>
    </row>
    <row r="50" spans="4:4">
      <c r="D50" s="80"/>
    </row>
    <row r="52" spans="4:4">
      <c r="D52" s="79"/>
    </row>
    <row r="54" spans="4:4">
      <c r="D54" s="79"/>
    </row>
    <row r="56" spans="4:4">
      <c r="D56" s="79"/>
    </row>
    <row r="57" spans="4:4">
      <c r="D57" s="8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31</v>
      </c>
      <c r="C10" s="95" t="s">
        <v>101</v>
      </c>
      <c r="D10" s="92" t="s">
        <v>33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81</v>
      </c>
      <c r="D13" s="32">
        <v>0</v>
      </c>
      <c r="E13" s="32">
        <v>0</v>
      </c>
      <c r="F13" s="32">
        <v>0</v>
      </c>
      <c r="G13" s="32">
        <v>3755.7010526315999</v>
      </c>
      <c r="H13" s="32">
        <v>3755.7010526315999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3755.7010526315999</v>
      </c>
      <c r="H14" s="32">
        <v>3755.7010526315999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B6" sqref="B6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114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31</v>
      </c>
      <c r="C10" s="95" t="s">
        <v>101</v>
      </c>
      <c r="D10" s="92" t="s">
        <v>33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45</v>
      </c>
      <c r="D13" s="32">
        <v>37.762898550724998</v>
      </c>
      <c r="E13" s="32">
        <v>0</v>
      </c>
      <c r="F13" s="32">
        <v>0</v>
      </c>
      <c r="G13" s="32">
        <v>0</v>
      </c>
      <c r="H13" s="32">
        <v>37.762898550724998</v>
      </c>
      <c r="J13" s="20"/>
    </row>
    <row r="14" spans="1:14" ht="16.95" customHeight="1">
      <c r="A14" s="2"/>
      <c r="B14" s="33"/>
      <c r="C14" s="33" t="s">
        <v>104</v>
      </c>
      <c r="D14" s="32">
        <v>37.762898550724998</v>
      </c>
      <c r="E14" s="32">
        <v>0</v>
      </c>
      <c r="F14" s="32">
        <v>0</v>
      </c>
      <c r="G14" s="32">
        <v>0</v>
      </c>
      <c r="H14" s="32">
        <v>37.762898550724998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117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31</v>
      </c>
      <c r="C10" s="95" t="s">
        <v>101</v>
      </c>
      <c r="D10" s="92" t="s">
        <v>33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117</v>
      </c>
      <c r="D13" s="32">
        <v>0</v>
      </c>
      <c r="E13" s="32">
        <v>0</v>
      </c>
      <c r="F13" s="32">
        <v>0</v>
      </c>
      <c r="G13" s="32">
        <v>173405.21739129999</v>
      </c>
      <c r="H13" s="32">
        <v>173405.21739129999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173405.21739129999</v>
      </c>
      <c r="H14" s="32">
        <v>173405.21739129999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1"/>
  <sheetViews>
    <sheetView topLeftCell="A12" zoomScale="75" zoomScaleNormal="75" workbookViewId="0">
      <selection activeCell="B15" sqref="B15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119</v>
      </c>
      <c r="B1" s="10" t="s">
        <v>120</v>
      </c>
      <c r="C1" s="10" t="s">
        <v>121</v>
      </c>
      <c r="D1" s="10" t="s">
        <v>122</v>
      </c>
      <c r="E1" s="10" t="s">
        <v>123</v>
      </c>
      <c r="F1" s="10" t="s">
        <v>124</v>
      </c>
      <c r="G1" s="10" t="s">
        <v>125</v>
      </c>
      <c r="H1" s="10" t="s">
        <v>126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6" t="s">
        <v>100</v>
      </c>
      <c r="B3" s="97"/>
      <c r="C3" s="11"/>
      <c r="D3" s="12">
        <v>3400.0065639643999</v>
      </c>
      <c r="E3" s="13"/>
      <c r="F3" s="13"/>
      <c r="G3" s="13"/>
      <c r="H3" s="14"/>
    </row>
    <row r="4" spans="1:8">
      <c r="A4" s="102" t="s">
        <v>127</v>
      </c>
      <c r="B4" s="15" t="s">
        <v>128</v>
      </c>
      <c r="C4" s="11"/>
      <c r="D4" s="12">
        <v>332.56706822870001</v>
      </c>
      <c r="E4" s="13"/>
      <c r="F4" s="13"/>
      <c r="G4" s="13"/>
      <c r="H4" s="14"/>
    </row>
    <row r="5" spans="1:8">
      <c r="A5" s="102"/>
      <c r="B5" s="15" t="s">
        <v>129</v>
      </c>
      <c r="C5" s="10"/>
      <c r="D5" s="12">
        <v>13.899250080810001</v>
      </c>
      <c r="E5" s="13"/>
      <c r="F5" s="13"/>
      <c r="G5" s="13"/>
      <c r="H5" s="16"/>
    </row>
    <row r="6" spans="1:8">
      <c r="A6" s="103"/>
      <c r="B6" s="15" t="s">
        <v>130</v>
      </c>
      <c r="C6" s="10"/>
      <c r="D6" s="12">
        <v>3053.5402456549</v>
      </c>
      <c r="E6" s="13"/>
      <c r="F6" s="13"/>
      <c r="G6" s="13"/>
      <c r="H6" s="16"/>
    </row>
    <row r="7" spans="1:8">
      <c r="A7" s="103"/>
      <c r="B7" s="15" t="s">
        <v>131</v>
      </c>
      <c r="C7" s="10"/>
      <c r="D7" s="12">
        <v>0</v>
      </c>
      <c r="E7" s="13"/>
      <c r="F7" s="13"/>
      <c r="G7" s="13"/>
      <c r="H7" s="16"/>
    </row>
    <row r="8" spans="1:8">
      <c r="A8" s="98" t="s">
        <v>103</v>
      </c>
      <c r="B8" s="99"/>
      <c r="C8" s="102" t="s">
        <v>132</v>
      </c>
      <c r="D8" s="17">
        <v>3400.0065639643999</v>
      </c>
      <c r="E8" s="13">
        <v>1</v>
      </c>
      <c r="F8" s="13" t="s">
        <v>133</v>
      </c>
      <c r="G8" s="17">
        <v>3400.0065639643999</v>
      </c>
      <c r="H8" s="16"/>
    </row>
    <row r="9" spans="1:8">
      <c r="A9" s="104">
        <v>1</v>
      </c>
      <c r="B9" s="15" t="s">
        <v>128</v>
      </c>
      <c r="C9" s="102"/>
      <c r="D9" s="17">
        <v>332.56706822870001</v>
      </c>
      <c r="E9" s="13"/>
      <c r="F9" s="13"/>
      <c r="G9" s="13"/>
      <c r="H9" s="103" t="s">
        <v>43</v>
      </c>
    </row>
    <row r="10" spans="1:8">
      <c r="A10" s="102"/>
      <c r="B10" s="15" t="s">
        <v>129</v>
      </c>
      <c r="C10" s="102"/>
      <c r="D10" s="17">
        <v>13.899250080810001</v>
      </c>
      <c r="E10" s="13"/>
      <c r="F10" s="13"/>
      <c r="G10" s="13"/>
      <c r="H10" s="103"/>
    </row>
    <row r="11" spans="1:8">
      <c r="A11" s="102"/>
      <c r="B11" s="15" t="s">
        <v>130</v>
      </c>
      <c r="C11" s="102"/>
      <c r="D11" s="17">
        <v>3053.5402456549</v>
      </c>
      <c r="E11" s="13"/>
      <c r="F11" s="13"/>
      <c r="G11" s="13"/>
      <c r="H11" s="103"/>
    </row>
    <row r="12" spans="1:8">
      <c r="A12" s="102"/>
      <c r="B12" s="15" t="s">
        <v>131</v>
      </c>
      <c r="C12" s="102"/>
      <c r="D12" s="17">
        <v>0</v>
      </c>
      <c r="E12" s="13"/>
      <c r="F12" s="13"/>
      <c r="G12" s="13"/>
      <c r="H12" s="103"/>
    </row>
    <row r="13" spans="1:8" ht="24.6">
      <c r="A13" s="100" t="s">
        <v>66</v>
      </c>
      <c r="B13" s="97"/>
      <c r="C13" s="10"/>
      <c r="D13" s="12">
        <v>378.82589120691</v>
      </c>
      <c r="E13" s="13"/>
      <c r="F13" s="13"/>
      <c r="G13" s="13"/>
      <c r="H13" s="16"/>
    </row>
    <row r="14" spans="1:8">
      <c r="A14" s="102" t="s">
        <v>134</v>
      </c>
      <c r="B14" s="15" t="s">
        <v>128</v>
      </c>
      <c r="C14" s="10"/>
      <c r="D14" s="12">
        <v>0</v>
      </c>
      <c r="E14" s="13"/>
      <c r="F14" s="13"/>
      <c r="G14" s="13"/>
      <c r="H14" s="16"/>
    </row>
    <row r="15" spans="1:8">
      <c r="A15" s="102"/>
      <c r="B15" s="15" t="s">
        <v>129</v>
      </c>
      <c r="C15" s="10"/>
      <c r="D15" s="12">
        <v>0</v>
      </c>
      <c r="E15" s="13"/>
      <c r="F15" s="13"/>
      <c r="G15" s="13"/>
      <c r="H15" s="16"/>
    </row>
    <row r="16" spans="1:8">
      <c r="A16" s="102"/>
      <c r="B16" s="15" t="s">
        <v>130</v>
      </c>
      <c r="C16" s="10"/>
      <c r="D16" s="12">
        <v>0</v>
      </c>
      <c r="E16" s="13"/>
      <c r="F16" s="13"/>
      <c r="G16" s="13"/>
      <c r="H16" s="16"/>
    </row>
    <row r="17" spans="1:8">
      <c r="A17" s="102"/>
      <c r="B17" s="15" t="s">
        <v>131</v>
      </c>
      <c r="C17" s="10"/>
      <c r="D17" s="12">
        <v>378.82589120691</v>
      </c>
      <c r="E17" s="13"/>
      <c r="F17" s="13"/>
      <c r="G17" s="13"/>
      <c r="H17" s="16"/>
    </row>
    <row r="18" spans="1:8">
      <c r="A18" s="98" t="s">
        <v>107</v>
      </c>
      <c r="B18" s="99"/>
      <c r="C18" s="102" t="s">
        <v>132</v>
      </c>
      <c r="D18" s="17">
        <v>0</v>
      </c>
      <c r="E18" s="13">
        <v>1</v>
      </c>
      <c r="F18" s="13" t="s">
        <v>133</v>
      </c>
      <c r="G18" s="17">
        <v>0</v>
      </c>
      <c r="H18" s="16"/>
    </row>
    <row r="19" spans="1:8">
      <c r="A19" s="104">
        <v>1</v>
      </c>
      <c r="B19" s="15" t="s">
        <v>128</v>
      </c>
      <c r="C19" s="102"/>
      <c r="D19" s="17">
        <v>0</v>
      </c>
      <c r="E19" s="13"/>
      <c r="F19" s="13"/>
      <c r="G19" s="13"/>
      <c r="H19" s="103" t="s">
        <v>43</v>
      </c>
    </row>
    <row r="20" spans="1:8">
      <c r="A20" s="102"/>
      <c r="B20" s="15" t="s">
        <v>129</v>
      </c>
      <c r="C20" s="102"/>
      <c r="D20" s="17">
        <v>0</v>
      </c>
      <c r="E20" s="13"/>
      <c r="F20" s="13"/>
      <c r="G20" s="13"/>
      <c r="H20" s="103"/>
    </row>
    <row r="21" spans="1:8">
      <c r="A21" s="102"/>
      <c r="B21" s="15" t="s">
        <v>130</v>
      </c>
      <c r="C21" s="102"/>
      <c r="D21" s="17">
        <v>0</v>
      </c>
      <c r="E21" s="13"/>
      <c r="F21" s="13"/>
      <c r="G21" s="13"/>
      <c r="H21" s="103"/>
    </row>
    <row r="22" spans="1:8">
      <c r="A22" s="102"/>
      <c r="B22" s="15" t="s">
        <v>131</v>
      </c>
      <c r="C22" s="102"/>
      <c r="D22" s="17">
        <v>0</v>
      </c>
      <c r="E22" s="13"/>
      <c r="F22" s="13"/>
      <c r="G22" s="13"/>
      <c r="H22" s="103"/>
    </row>
    <row r="23" spans="1:8">
      <c r="A23" s="98" t="s">
        <v>66</v>
      </c>
      <c r="B23" s="99"/>
      <c r="C23" s="102" t="s">
        <v>135</v>
      </c>
      <c r="D23" s="17">
        <v>378.82589120691</v>
      </c>
      <c r="E23" s="13">
        <v>6.19</v>
      </c>
      <c r="F23" s="13" t="s">
        <v>136</v>
      </c>
      <c r="G23" s="17">
        <v>61.199659322602002</v>
      </c>
      <c r="H23" s="16"/>
    </row>
    <row r="24" spans="1:8">
      <c r="A24" s="104">
        <v>2</v>
      </c>
      <c r="B24" s="15" t="s">
        <v>128</v>
      </c>
      <c r="C24" s="102"/>
      <c r="D24" s="17">
        <v>0</v>
      </c>
      <c r="E24" s="13"/>
      <c r="F24" s="13"/>
      <c r="G24" s="13"/>
      <c r="H24" s="103" t="s">
        <v>43</v>
      </c>
    </row>
    <row r="25" spans="1:8">
      <c r="A25" s="102"/>
      <c r="B25" s="15" t="s">
        <v>129</v>
      </c>
      <c r="C25" s="102"/>
      <c r="D25" s="17">
        <v>0</v>
      </c>
      <c r="E25" s="13"/>
      <c r="F25" s="13"/>
      <c r="G25" s="13"/>
      <c r="H25" s="103"/>
    </row>
    <row r="26" spans="1:8">
      <c r="A26" s="102"/>
      <c r="B26" s="15" t="s">
        <v>130</v>
      </c>
      <c r="C26" s="102"/>
      <c r="D26" s="17">
        <v>0</v>
      </c>
      <c r="E26" s="13"/>
      <c r="F26" s="13"/>
      <c r="G26" s="13"/>
      <c r="H26" s="103"/>
    </row>
    <row r="27" spans="1:8">
      <c r="A27" s="102"/>
      <c r="B27" s="15" t="s">
        <v>131</v>
      </c>
      <c r="C27" s="102"/>
      <c r="D27" s="17">
        <v>378.82589120691</v>
      </c>
      <c r="E27" s="13"/>
      <c r="F27" s="13"/>
      <c r="G27" s="13"/>
      <c r="H27" s="103"/>
    </row>
    <row r="28" spans="1:8" ht="24.6">
      <c r="A28" s="100" t="s">
        <v>81</v>
      </c>
      <c r="B28" s="97"/>
      <c r="C28" s="10"/>
      <c r="D28" s="12">
        <v>8175.5160526316004</v>
      </c>
      <c r="E28" s="13"/>
      <c r="F28" s="13"/>
      <c r="G28" s="13"/>
      <c r="H28" s="16"/>
    </row>
    <row r="29" spans="1:8">
      <c r="A29" s="102" t="s">
        <v>137</v>
      </c>
      <c r="B29" s="15" t="s">
        <v>128</v>
      </c>
      <c r="C29" s="10"/>
      <c r="D29" s="12">
        <v>0</v>
      </c>
      <c r="E29" s="13"/>
      <c r="F29" s="13"/>
      <c r="G29" s="13"/>
      <c r="H29" s="16"/>
    </row>
    <row r="30" spans="1:8">
      <c r="A30" s="102"/>
      <c r="B30" s="15" t="s">
        <v>129</v>
      </c>
      <c r="C30" s="10"/>
      <c r="D30" s="12">
        <v>0</v>
      </c>
      <c r="E30" s="13"/>
      <c r="F30" s="13"/>
      <c r="G30" s="13"/>
      <c r="H30" s="16"/>
    </row>
    <row r="31" spans="1:8">
      <c r="A31" s="102"/>
      <c r="B31" s="15" t="s">
        <v>130</v>
      </c>
      <c r="C31" s="10"/>
      <c r="D31" s="12">
        <v>0</v>
      </c>
      <c r="E31" s="13"/>
      <c r="F31" s="13"/>
      <c r="G31" s="13"/>
      <c r="H31" s="16"/>
    </row>
    <row r="32" spans="1:8">
      <c r="A32" s="102"/>
      <c r="B32" s="15" t="s">
        <v>131</v>
      </c>
      <c r="C32" s="10"/>
      <c r="D32" s="12">
        <v>8175.5160526316004</v>
      </c>
      <c r="E32" s="13"/>
      <c r="F32" s="13"/>
      <c r="G32" s="13"/>
      <c r="H32" s="16"/>
    </row>
    <row r="33" spans="1:8">
      <c r="A33" s="98" t="s">
        <v>81</v>
      </c>
      <c r="B33" s="99"/>
      <c r="C33" s="102" t="s">
        <v>132</v>
      </c>
      <c r="D33" s="17">
        <v>390.38</v>
      </c>
      <c r="E33" s="13">
        <v>1</v>
      </c>
      <c r="F33" s="13" t="s">
        <v>133</v>
      </c>
      <c r="G33" s="17">
        <v>390.38</v>
      </c>
      <c r="H33" s="16"/>
    </row>
    <row r="34" spans="1:8">
      <c r="A34" s="104">
        <v>1</v>
      </c>
      <c r="B34" s="15" t="s">
        <v>128</v>
      </c>
      <c r="C34" s="102"/>
      <c r="D34" s="17">
        <v>0</v>
      </c>
      <c r="E34" s="13"/>
      <c r="F34" s="13"/>
      <c r="G34" s="13"/>
      <c r="H34" s="103" t="s">
        <v>43</v>
      </c>
    </row>
    <row r="35" spans="1:8">
      <c r="A35" s="102"/>
      <c r="B35" s="15" t="s">
        <v>129</v>
      </c>
      <c r="C35" s="102"/>
      <c r="D35" s="17">
        <v>0</v>
      </c>
      <c r="E35" s="13"/>
      <c r="F35" s="13"/>
      <c r="G35" s="13"/>
      <c r="H35" s="103"/>
    </row>
    <row r="36" spans="1:8">
      <c r="A36" s="102"/>
      <c r="B36" s="15" t="s">
        <v>130</v>
      </c>
      <c r="C36" s="102"/>
      <c r="D36" s="17">
        <v>0</v>
      </c>
      <c r="E36" s="13"/>
      <c r="F36" s="13"/>
      <c r="G36" s="13"/>
      <c r="H36" s="103"/>
    </row>
    <row r="37" spans="1:8">
      <c r="A37" s="102"/>
      <c r="B37" s="15" t="s">
        <v>131</v>
      </c>
      <c r="C37" s="102"/>
      <c r="D37" s="17">
        <v>390.38</v>
      </c>
      <c r="E37" s="13"/>
      <c r="F37" s="13"/>
      <c r="G37" s="13"/>
      <c r="H37" s="103"/>
    </row>
    <row r="38" spans="1:8">
      <c r="A38" s="98" t="s">
        <v>81</v>
      </c>
      <c r="B38" s="99"/>
      <c r="C38" s="102" t="s">
        <v>138</v>
      </c>
      <c r="D38" s="17">
        <v>4029.4349999999999</v>
      </c>
      <c r="E38" s="13">
        <v>453</v>
      </c>
      <c r="F38" s="13" t="s">
        <v>133</v>
      </c>
      <c r="G38" s="17">
        <v>8.8949999999999996</v>
      </c>
      <c r="H38" s="16"/>
    </row>
    <row r="39" spans="1:8">
      <c r="A39" s="104">
        <v>2</v>
      </c>
      <c r="B39" s="15" t="s">
        <v>128</v>
      </c>
      <c r="C39" s="102"/>
      <c r="D39" s="17">
        <v>0</v>
      </c>
      <c r="E39" s="13"/>
      <c r="F39" s="13"/>
      <c r="G39" s="13"/>
      <c r="H39" s="103" t="s">
        <v>43</v>
      </c>
    </row>
    <row r="40" spans="1:8">
      <c r="A40" s="102"/>
      <c r="B40" s="15" t="s">
        <v>129</v>
      </c>
      <c r="C40" s="102"/>
      <c r="D40" s="17">
        <v>0</v>
      </c>
      <c r="E40" s="13"/>
      <c r="F40" s="13"/>
      <c r="G40" s="13"/>
      <c r="H40" s="103"/>
    </row>
    <row r="41" spans="1:8">
      <c r="A41" s="102"/>
      <c r="B41" s="15" t="s">
        <v>130</v>
      </c>
      <c r="C41" s="102"/>
      <c r="D41" s="17">
        <v>0</v>
      </c>
      <c r="E41" s="13"/>
      <c r="F41" s="13"/>
      <c r="G41" s="13"/>
      <c r="H41" s="103"/>
    </row>
    <row r="42" spans="1:8">
      <c r="A42" s="102"/>
      <c r="B42" s="15" t="s">
        <v>131</v>
      </c>
      <c r="C42" s="102"/>
      <c r="D42" s="17">
        <v>4029.4349999999999</v>
      </c>
      <c r="E42" s="13"/>
      <c r="F42" s="13"/>
      <c r="G42" s="13"/>
      <c r="H42" s="103"/>
    </row>
    <row r="43" spans="1:8">
      <c r="A43" s="98" t="s">
        <v>81</v>
      </c>
      <c r="B43" s="99"/>
      <c r="C43" s="102" t="s">
        <v>135</v>
      </c>
      <c r="D43" s="17">
        <v>3755.7010526315999</v>
      </c>
      <c r="E43" s="13">
        <v>6.19</v>
      </c>
      <c r="F43" s="13" t="s">
        <v>136</v>
      </c>
      <c r="G43" s="17">
        <v>606.73684210526005</v>
      </c>
      <c r="H43" s="16"/>
    </row>
    <row r="44" spans="1:8">
      <c r="A44" s="104">
        <v>3</v>
      </c>
      <c r="B44" s="15" t="s">
        <v>128</v>
      </c>
      <c r="C44" s="102"/>
      <c r="D44" s="17">
        <v>0</v>
      </c>
      <c r="E44" s="13"/>
      <c r="F44" s="13"/>
      <c r="G44" s="13"/>
      <c r="H44" s="103" t="s">
        <v>43</v>
      </c>
    </row>
    <row r="45" spans="1:8">
      <c r="A45" s="102"/>
      <c r="B45" s="15" t="s">
        <v>129</v>
      </c>
      <c r="C45" s="102"/>
      <c r="D45" s="17">
        <v>0</v>
      </c>
      <c r="E45" s="13"/>
      <c r="F45" s="13"/>
      <c r="G45" s="13"/>
      <c r="H45" s="103"/>
    </row>
    <row r="46" spans="1:8">
      <c r="A46" s="102"/>
      <c r="B46" s="15" t="s">
        <v>130</v>
      </c>
      <c r="C46" s="102"/>
      <c r="D46" s="17">
        <v>0</v>
      </c>
      <c r="E46" s="13"/>
      <c r="F46" s="13"/>
      <c r="G46" s="13"/>
      <c r="H46" s="103"/>
    </row>
    <row r="47" spans="1:8">
      <c r="A47" s="102"/>
      <c r="B47" s="15" t="s">
        <v>131</v>
      </c>
      <c r="C47" s="102"/>
      <c r="D47" s="17">
        <v>3755.7010526315999</v>
      </c>
      <c r="E47" s="13"/>
      <c r="F47" s="13"/>
      <c r="G47" s="13"/>
      <c r="H47" s="103"/>
    </row>
    <row r="48" spans="1:8" ht="24.6">
      <c r="A48" s="100"/>
      <c r="B48" s="97"/>
      <c r="C48" s="10"/>
      <c r="D48" s="12">
        <v>35093.910000000003</v>
      </c>
      <c r="E48" s="13"/>
      <c r="F48" s="13"/>
      <c r="G48" s="13"/>
      <c r="H48" s="16"/>
    </row>
    <row r="49" spans="1:8">
      <c r="A49" s="102" t="s">
        <v>127</v>
      </c>
      <c r="B49" s="15" t="s">
        <v>128</v>
      </c>
      <c r="C49" s="10"/>
      <c r="D49" s="12">
        <v>32276.25</v>
      </c>
      <c r="E49" s="13"/>
      <c r="F49" s="13"/>
      <c r="G49" s="13"/>
      <c r="H49" s="16"/>
    </row>
    <row r="50" spans="1:8">
      <c r="A50" s="102"/>
      <c r="B50" s="15" t="s">
        <v>129</v>
      </c>
      <c r="C50" s="10"/>
      <c r="D50" s="12">
        <v>2817.66</v>
      </c>
      <c r="E50" s="13"/>
      <c r="F50" s="13"/>
      <c r="G50" s="13"/>
      <c r="H50" s="16"/>
    </row>
    <row r="51" spans="1:8">
      <c r="A51" s="102"/>
      <c r="B51" s="15" t="s">
        <v>130</v>
      </c>
      <c r="C51" s="10"/>
      <c r="D51" s="12">
        <v>0</v>
      </c>
      <c r="E51" s="13"/>
      <c r="F51" s="13"/>
      <c r="G51" s="13"/>
      <c r="H51" s="16"/>
    </row>
    <row r="52" spans="1:8">
      <c r="A52" s="102"/>
      <c r="B52" s="15" t="s">
        <v>131</v>
      </c>
      <c r="C52" s="10"/>
      <c r="D52" s="12">
        <v>0</v>
      </c>
      <c r="E52" s="13"/>
      <c r="F52" s="13"/>
      <c r="G52" s="13"/>
      <c r="H52" s="16"/>
    </row>
    <row r="53" spans="1:8">
      <c r="A53" s="98" t="s">
        <v>111</v>
      </c>
      <c r="B53" s="99"/>
      <c r="C53" s="102" t="s">
        <v>138</v>
      </c>
      <c r="D53" s="17">
        <v>35093.910000000003</v>
      </c>
      <c r="E53" s="13">
        <v>453</v>
      </c>
      <c r="F53" s="13" t="s">
        <v>133</v>
      </c>
      <c r="G53" s="17">
        <v>77.47</v>
      </c>
      <c r="H53" s="16"/>
    </row>
    <row r="54" spans="1:8">
      <c r="A54" s="104">
        <v>1</v>
      </c>
      <c r="B54" s="15" t="s">
        <v>128</v>
      </c>
      <c r="C54" s="102"/>
      <c r="D54" s="17">
        <v>32276.25</v>
      </c>
      <c r="E54" s="13"/>
      <c r="F54" s="13"/>
      <c r="G54" s="13"/>
      <c r="H54" s="103" t="s">
        <v>43</v>
      </c>
    </row>
    <row r="55" spans="1:8">
      <c r="A55" s="102"/>
      <c r="B55" s="15" t="s">
        <v>129</v>
      </c>
      <c r="C55" s="102"/>
      <c r="D55" s="17">
        <v>2817.66</v>
      </c>
      <c r="E55" s="13"/>
      <c r="F55" s="13"/>
      <c r="G55" s="13"/>
      <c r="H55" s="103"/>
    </row>
    <row r="56" spans="1:8">
      <c r="A56" s="102"/>
      <c r="B56" s="15" t="s">
        <v>130</v>
      </c>
      <c r="C56" s="102"/>
      <c r="D56" s="17">
        <v>0</v>
      </c>
      <c r="E56" s="13"/>
      <c r="F56" s="13"/>
      <c r="G56" s="13"/>
      <c r="H56" s="103"/>
    </row>
    <row r="57" spans="1:8">
      <c r="A57" s="102"/>
      <c r="B57" s="15" t="s">
        <v>131</v>
      </c>
      <c r="C57" s="102"/>
      <c r="D57" s="17">
        <v>0</v>
      </c>
      <c r="E57" s="13"/>
      <c r="F57" s="13"/>
      <c r="G57" s="13"/>
      <c r="H57" s="103"/>
    </row>
    <row r="58" spans="1:8" ht="24.6">
      <c r="A58" s="100" t="s">
        <v>43</v>
      </c>
      <c r="B58" s="97"/>
      <c r="C58" s="10"/>
      <c r="D58" s="12">
        <v>32709.478632056002</v>
      </c>
      <c r="E58" s="13"/>
      <c r="F58" s="13"/>
      <c r="G58" s="13"/>
      <c r="H58" s="16"/>
    </row>
    <row r="59" spans="1:8">
      <c r="A59" s="102" t="s">
        <v>127</v>
      </c>
      <c r="B59" s="15" t="s">
        <v>128</v>
      </c>
      <c r="C59" s="10"/>
      <c r="D59" s="12">
        <v>32174.862159348999</v>
      </c>
      <c r="E59" s="13"/>
      <c r="F59" s="13"/>
      <c r="G59" s="13"/>
      <c r="H59" s="16"/>
    </row>
    <row r="60" spans="1:8">
      <c r="A60" s="102"/>
      <c r="B60" s="15" t="s">
        <v>129</v>
      </c>
      <c r="C60" s="10"/>
      <c r="D60" s="12">
        <v>534.61647270652998</v>
      </c>
      <c r="E60" s="13"/>
      <c r="F60" s="13"/>
      <c r="G60" s="13"/>
      <c r="H60" s="16"/>
    </row>
    <row r="61" spans="1:8">
      <c r="A61" s="102"/>
      <c r="B61" s="15" t="s">
        <v>130</v>
      </c>
      <c r="C61" s="10"/>
      <c r="D61" s="12">
        <v>0</v>
      </c>
      <c r="E61" s="13"/>
      <c r="F61" s="13"/>
      <c r="G61" s="13"/>
      <c r="H61" s="16"/>
    </row>
    <row r="62" spans="1:8">
      <c r="A62" s="102"/>
      <c r="B62" s="15" t="s">
        <v>131</v>
      </c>
      <c r="C62" s="10"/>
      <c r="D62" s="12">
        <v>0</v>
      </c>
      <c r="E62" s="13"/>
      <c r="F62" s="13"/>
      <c r="G62" s="13"/>
      <c r="H62" s="16"/>
    </row>
    <row r="63" spans="1:8">
      <c r="A63" s="98" t="s">
        <v>111</v>
      </c>
      <c r="B63" s="99"/>
      <c r="C63" s="102" t="s">
        <v>135</v>
      </c>
      <c r="D63" s="17">
        <v>32709.478632056002</v>
      </c>
      <c r="E63" s="13">
        <v>6.19</v>
      </c>
      <c r="F63" s="13" t="s">
        <v>136</v>
      </c>
      <c r="G63" s="17">
        <v>5284.2453363578998</v>
      </c>
      <c r="H63" s="16"/>
    </row>
    <row r="64" spans="1:8">
      <c r="A64" s="104">
        <v>1</v>
      </c>
      <c r="B64" s="15" t="s">
        <v>128</v>
      </c>
      <c r="C64" s="102"/>
      <c r="D64" s="17">
        <v>32174.862159348999</v>
      </c>
      <c r="E64" s="13"/>
      <c r="F64" s="13"/>
      <c r="G64" s="13"/>
      <c r="H64" s="103" t="s">
        <v>43</v>
      </c>
    </row>
    <row r="65" spans="1:8">
      <c r="A65" s="102"/>
      <c r="B65" s="15" t="s">
        <v>129</v>
      </c>
      <c r="C65" s="102"/>
      <c r="D65" s="17">
        <v>534.61647270652998</v>
      </c>
      <c r="E65" s="13"/>
      <c r="F65" s="13"/>
      <c r="G65" s="13"/>
      <c r="H65" s="103"/>
    </row>
    <row r="66" spans="1:8">
      <c r="A66" s="102"/>
      <c r="B66" s="15" t="s">
        <v>130</v>
      </c>
      <c r="C66" s="102"/>
      <c r="D66" s="17">
        <v>0</v>
      </c>
      <c r="E66" s="13"/>
      <c r="F66" s="13"/>
      <c r="G66" s="13"/>
      <c r="H66" s="103"/>
    </row>
    <row r="67" spans="1:8">
      <c r="A67" s="102"/>
      <c r="B67" s="15" t="s">
        <v>131</v>
      </c>
      <c r="C67" s="102"/>
      <c r="D67" s="17">
        <v>0</v>
      </c>
      <c r="E67" s="13"/>
      <c r="F67" s="13"/>
      <c r="G67" s="13"/>
      <c r="H67" s="103"/>
    </row>
    <row r="68" spans="1:8" ht="24.6">
      <c r="A68" s="100" t="s">
        <v>114</v>
      </c>
      <c r="B68" s="97"/>
      <c r="C68" s="10"/>
      <c r="D68" s="12">
        <v>37.762898550724998</v>
      </c>
      <c r="E68" s="13"/>
      <c r="F68" s="13"/>
      <c r="G68" s="13"/>
      <c r="H68" s="16"/>
    </row>
    <row r="69" spans="1:8">
      <c r="A69" s="102" t="s">
        <v>139</v>
      </c>
      <c r="B69" s="15" t="s">
        <v>128</v>
      </c>
      <c r="C69" s="10"/>
      <c r="D69" s="12">
        <v>37.762898550724998</v>
      </c>
      <c r="E69" s="13"/>
      <c r="F69" s="13"/>
      <c r="G69" s="13"/>
      <c r="H69" s="16"/>
    </row>
    <row r="70" spans="1:8">
      <c r="A70" s="102"/>
      <c r="B70" s="15" t="s">
        <v>129</v>
      </c>
      <c r="C70" s="10"/>
      <c r="D70" s="12">
        <v>0</v>
      </c>
      <c r="E70" s="13"/>
      <c r="F70" s="13"/>
      <c r="G70" s="13"/>
      <c r="H70" s="16"/>
    </row>
    <row r="71" spans="1:8">
      <c r="A71" s="102"/>
      <c r="B71" s="15" t="s">
        <v>130</v>
      </c>
      <c r="C71" s="10"/>
      <c r="D71" s="12">
        <v>0</v>
      </c>
      <c r="E71" s="13"/>
      <c r="F71" s="13"/>
      <c r="G71" s="13"/>
      <c r="H71" s="16"/>
    </row>
    <row r="72" spans="1:8">
      <c r="A72" s="102"/>
      <c r="B72" s="15" t="s">
        <v>131</v>
      </c>
      <c r="C72" s="10"/>
      <c r="D72" s="12">
        <v>0</v>
      </c>
      <c r="E72" s="13"/>
      <c r="F72" s="13"/>
      <c r="G72" s="13"/>
      <c r="H72" s="16"/>
    </row>
    <row r="73" spans="1:8">
      <c r="A73" s="98" t="s">
        <v>45</v>
      </c>
      <c r="B73" s="99"/>
      <c r="C73" s="102" t="s">
        <v>140</v>
      </c>
      <c r="D73" s="17">
        <v>37.762898550724998</v>
      </c>
      <c r="E73" s="13">
        <v>2.4000000000000001E-5</v>
      </c>
      <c r="F73" s="13" t="s">
        <v>141</v>
      </c>
      <c r="G73" s="17">
        <v>1573454.1062802</v>
      </c>
      <c r="H73" s="16"/>
    </row>
    <row r="74" spans="1:8">
      <c r="A74" s="104">
        <v>1</v>
      </c>
      <c r="B74" s="15" t="s">
        <v>128</v>
      </c>
      <c r="C74" s="102"/>
      <c r="D74" s="17">
        <v>37.762898550724998</v>
      </c>
      <c r="E74" s="13"/>
      <c r="F74" s="13"/>
      <c r="G74" s="13"/>
      <c r="H74" s="103" t="s">
        <v>142</v>
      </c>
    </row>
    <row r="75" spans="1:8">
      <c r="A75" s="102"/>
      <c r="B75" s="15" t="s">
        <v>129</v>
      </c>
      <c r="C75" s="102"/>
      <c r="D75" s="17">
        <v>0</v>
      </c>
      <c r="E75" s="13"/>
      <c r="F75" s="13"/>
      <c r="G75" s="13"/>
      <c r="H75" s="103"/>
    </row>
    <row r="76" spans="1:8">
      <c r="A76" s="102"/>
      <c r="B76" s="15" t="s">
        <v>130</v>
      </c>
      <c r="C76" s="102"/>
      <c r="D76" s="17">
        <v>0</v>
      </c>
      <c r="E76" s="13"/>
      <c r="F76" s="13"/>
      <c r="G76" s="13"/>
      <c r="H76" s="103"/>
    </row>
    <row r="77" spans="1:8">
      <c r="A77" s="102"/>
      <c r="B77" s="15" t="s">
        <v>131</v>
      </c>
      <c r="C77" s="102"/>
      <c r="D77" s="17">
        <v>0</v>
      </c>
      <c r="E77" s="13"/>
      <c r="F77" s="13"/>
      <c r="G77" s="13"/>
      <c r="H77" s="103"/>
    </row>
    <row r="78" spans="1:8" ht="24.6">
      <c r="A78" s="100" t="s">
        <v>117</v>
      </c>
      <c r="B78" s="97"/>
      <c r="C78" s="10"/>
      <c r="D78" s="12">
        <v>173405.21739129999</v>
      </c>
      <c r="E78" s="13"/>
      <c r="F78" s="13"/>
      <c r="G78" s="13"/>
      <c r="H78" s="16"/>
    </row>
    <row r="79" spans="1:8">
      <c r="A79" s="102" t="s">
        <v>143</v>
      </c>
      <c r="B79" s="15" t="s">
        <v>128</v>
      </c>
      <c r="C79" s="10"/>
      <c r="D79" s="12">
        <v>0</v>
      </c>
      <c r="E79" s="13"/>
      <c r="F79" s="13"/>
      <c r="G79" s="13"/>
      <c r="H79" s="16"/>
    </row>
    <row r="80" spans="1:8">
      <c r="A80" s="102"/>
      <c r="B80" s="15" t="s">
        <v>129</v>
      </c>
      <c r="C80" s="10"/>
      <c r="D80" s="12">
        <v>0</v>
      </c>
      <c r="E80" s="13"/>
      <c r="F80" s="13"/>
      <c r="G80" s="13"/>
      <c r="H80" s="16"/>
    </row>
    <row r="81" spans="1:8">
      <c r="A81" s="102"/>
      <c r="B81" s="15" t="s">
        <v>130</v>
      </c>
      <c r="C81" s="10"/>
      <c r="D81" s="12">
        <v>0</v>
      </c>
      <c r="E81" s="13"/>
      <c r="F81" s="13"/>
      <c r="G81" s="13"/>
      <c r="H81" s="16"/>
    </row>
    <row r="82" spans="1:8">
      <c r="A82" s="102"/>
      <c r="B82" s="15" t="s">
        <v>131</v>
      </c>
      <c r="C82" s="10"/>
      <c r="D82" s="12">
        <v>173405.21739129999</v>
      </c>
      <c r="E82" s="13"/>
      <c r="F82" s="13"/>
      <c r="G82" s="13"/>
      <c r="H82" s="16"/>
    </row>
    <row r="83" spans="1:8">
      <c r="A83" s="98" t="s">
        <v>117</v>
      </c>
      <c r="B83" s="99"/>
      <c r="C83" s="102" t="s">
        <v>140</v>
      </c>
      <c r="D83" s="17">
        <v>173405.21739129999</v>
      </c>
      <c r="E83" s="13">
        <v>2.4000000000000001E-5</v>
      </c>
      <c r="F83" s="13" t="s">
        <v>141</v>
      </c>
      <c r="G83" s="17">
        <v>7225217391.3043003</v>
      </c>
      <c r="H83" s="16"/>
    </row>
    <row r="84" spans="1:8">
      <c r="A84" s="104">
        <v>1</v>
      </c>
      <c r="B84" s="15" t="s">
        <v>128</v>
      </c>
      <c r="C84" s="102"/>
      <c r="D84" s="17">
        <v>0</v>
      </c>
      <c r="E84" s="13"/>
      <c r="F84" s="13"/>
      <c r="G84" s="13"/>
      <c r="H84" s="103" t="s">
        <v>142</v>
      </c>
    </row>
    <row r="85" spans="1:8">
      <c r="A85" s="102"/>
      <c r="B85" s="15" t="s">
        <v>129</v>
      </c>
      <c r="C85" s="102"/>
      <c r="D85" s="17">
        <v>0</v>
      </c>
      <c r="E85" s="13"/>
      <c r="F85" s="13"/>
      <c r="G85" s="13"/>
      <c r="H85" s="103"/>
    </row>
    <row r="86" spans="1:8">
      <c r="A86" s="102"/>
      <c r="B86" s="15" t="s">
        <v>130</v>
      </c>
      <c r="C86" s="102"/>
      <c r="D86" s="17">
        <v>0</v>
      </c>
      <c r="E86" s="13"/>
      <c r="F86" s="13"/>
      <c r="G86" s="13"/>
      <c r="H86" s="103"/>
    </row>
    <row r="87" spans="1:8">
      <c r="A87" s="102"/>
      <c r="B87" s="15" t="s">
        <v>131</v>
      </c>
      <c r="C87" s="102"/>
      <c r="D87" s="17">
        <v>173405.21739129999</v>
      </c>
      <c r="E87" s="13"/>
      <c r="F87" s="13"/>
      <c r="G87" s="13"/>
      <c r="H87" s="103"/>
    </row>
    <row r="88" spans="1:8">
      <c r="A88" s="18"/>
      <c r="C88" s="18"/>
      <c r="D88" s="7"/>
      <c r="E88" s="7"/>
      <c r="F88" s="7"/>
      <c r="G88" s="7"/>
      <c r="H88" s="19"/>
    </row>
    <row r="90" spans="1:8">
      <c r="A90" s="101" t="s">
        <v>144</v>
      </c>
      <c r="B90" s="101"/>
      <c r="C90" s="101"/>
      <c r="D90" s="101"/>
      <c r="E90" s="101"/>
      <c r="F90" s="101"/>
      <c r="G90" s="101"/>
      <c r="H90" s="101"/>
    </row>
    <row r="91" spans="1:8">
      <c r="A91" s="101" t="s">
        <v>145</v>
      </c>
      <c r="B91" s="101"/>
      <c r="C91" s="101"/>
      <c r="D91" s="101"/>
      <c r="E91" s="101"/>
      <c r="F91" s="101"/>
      <c r="G91" s="101"/>
      <c r="H91" s="101"/>
    </row>
  </sheetData>
  <mergeCells count="56">
    <mergeCell ref="H44:H47"/>
    <mergeCell ref="H54:H57"/>
    <mergeCell ref="H64:H67"/>
    <mergeCell ref="H74:H77"/>
    <mergeCell ref="H84:H87"/>
    <mergeCell ref="H9:H12"/>
    <mergeCell ref="H19:H22"/>
    <mergeCell ref="H24:H27"/>
    <mergeCell ref="H34:H37"/>
    <mergeCell ref="H39:H42"/>
    <mergeCell ref="A74:A77"/>
    <mergeCell ref="A79:A82"/>
    <mergeCell ref="A84:A87"/>
    <mergeCell ref="C8:C12"/>
    <mergeCell ref="C18:C22"/>
    <mergeCell ref="C23:C27"/>
    <mergeCell ref="C33:C37"/>
    <mergeCell ref="C38:C42"/>
    <mergeCell ref="C43:C47"/>
    <mergeCell ref="C53:C57"/>
    <mergeCell ref="C63:C67"/>
    <mergeCell ref="C73:C77"/>
    <mergeCell ref="C83:C87"/>
    <mergeCell ref="A78:B78"/>
    <mergeCell ref="A83:B83"/>
    <mergeCell ref="A90:H90"/>
    <mergeCell ref="A91:H91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53:B53"/>
    <mergeCell ref="A58:B58"/>
    <mergeCell ref="A63:B63"/>
    <mergeCell ref="A68:B68"/>
    <mergeCell ref="A73:B73"/>
    <mergeCell ref="A64:A67"/>
    <mergeCell ref="A69:A72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5" t="s">
        <v>146</v>
      </c>
      <c r="B1" s="105"/>
      <c r="C1" s="105"/>
      <c r="D1" s="105"/>
      <c r="E1" s="105"/>
      <c r="F1" s="105"/>
      <c r="G1" s="105"/>
      <c r="H1" s="105"/>
    </row>
    <row r="3" spans="1:8" ht="44.25" customHeight="1">
      <c r="A3" s="2" t="s">
        <v>147</v>
      </c>
      <c r="B3" s="2" t="s">
        <v>148</v>
      </c>
      <c r="C3" s="2" t="s">
        <v>149</v>
      </c>
      <c r="D3" s="2" t="s">
        <v>150</v>
      </c>
      <c r="E3" s="2" t="s">
        <v>151</v>
      </c>
      <c r="F3" s="2" t="s">
        <v>152</v>
      </c>
      <c r="G3" s="2" t="s">
        <v>153</v>
      </c>
      <c r="H3" s="2" t="s">
        <v>154</v>
      </c>
    </row>
    <row r="4" spans="1:8" ht="39" customHeight="1">
      <c r="A4" s="3" t="s">
        <v>155</v>
      </c>
      <c r="B4" s="4" t="s">
        <v>133</v>
      </c>
      <c r="C4" s="5">
        <v>1</v>
      </c>
      <c r="D4" s="5">
        <v>3053.5353739730999</v>
      </c>
      <c r="E4" s="4" t="s">
        <v>156</v>
      </c>
      <c r="F4" s="4"/>
      <c r="G4" s="5">
        <v>3053.5353739730999</v>
      </c>
      <c r="H4" s="6"/>
    </row>
    <row r="5" spans="1:8" ht="39" customHeight="1">
      <c r="A5" s="3" t="s">
        <v>157</v>
      </c>
      <c r="B5" s="4" t="s">
        <v>133</v>
      </c>
      <c r="C5" s="5">
        <v>2038.5</v>
      </c>
      <c r="D5" s="5">
        <v>4.8225376529421</v>
      </c>
      <c r="E5" s="4"/>
      <c r="F5" s="4"/>
      <c r="G5" s="5">
        <v>9830.7430055224995</v>
      </c>
      <c r="H5" s="6"/>
    </row>
    <row r="6" spans="1:8" ht="39" customHeight="1">
      <c r="A6" s="3" t="s">
        <v>158</v>
      </c>
      <c r="B6" s="4" t="s">
        <v>136</v>
      </c>
      <c r="C6" s="5">
        <v>6.9458315789474003</v>
      </c>
      <c r="D6" s="5">
        <v>900.30388838926001</v>
      </c>
      <c r="E6" s="4">
        <v>0.4</v>
      </c>
      <c r="F6" s="4"/>
      <c r="G6" s="5">
        <v>6253.3591786232</v>
      </c>
      <c r="H6" s="6"/>
    </row>
    <row r="7" spans="1:8" ht="39" customHeight="1">
      <c r="A7" s="3" t="s">
        <v>159</v>
      </c>
      <c r="B7" s="4" t="s">
        <v>133</v>
      </c>
      <c r="C7" s="5">
        <v>156.37894736842</v>
      </c>
      <c r="D7" s="5">
        <v>81.798315329532997</v>
      </c>
      <c r="E7" s="4">
        <v>0.4</v>
      </c>
      <c r="F7" s="4"/>
      <c r="G7" s="5">
        <v>12791.534447743001</v>
      </c>
      <c r="H7" s="6"/>
    </row>
    <row r="8" spans="1:8" ht="39" customHeight="1">
      <c r="A8" s="3" t="s">
        <v>160</v>
      </c>
      <c r="B8" s="4" t="s">
        <v>133</v>
      </c>
      <c r="C8" s="5">
        <v>26.063157894737</v>
      </c>
      <c r="D8" s="5">
        <v>19.871333705078001</v>
      </c>
      <c r="E8" s="4">
        <v>0.4</v>
      </c>
      <c r="F8" s="4"/>
      <c r="G8" s="5">
        <v>517.90970793445001</v>
      </c>
      <c r="H8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A13" sqref="A13:H13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8" t="s">
        <v>3</v>
      </c>
      <c r="B13" s="88"/>
      <c r="C13" s="88"/>
      <c r="D13" s="88"/>
      <c r="E13" s="88"/>
      <c r="F13" s="88"/>
      <c r="G13" s="88"/>
      <c r="H13" s="88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5" t="s">
        <v>5</v>
      </c>
      <c r="B18" s="95" t="s">
        <v>31</v>
      </c>
      <c r="C18" s="95" t="s">
        <v>32</v>
      </c>
      <c r="D18" s="92" t="s">
        <v>33</v>
      </c>
      <c r="E18" s="93"/>
      <c r="F18" s="93"/>
      <c r="G18" s="93"/>
      <c r="H18" s="94"/>
    </row>
    <row r="19" spans="1:8" ht="85.2" customHeight="1">
      <c r="A19" s="95"/>
      <c r="B19" s="95"/>
      <c r="C19" s="95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64783.679227578003</v>
      </c>
      <c r="E25" s="41">
        <v>3366.1757227872999</v>
      </c>
      <c r="F25" s="41">
        <v>3053.5402456549</v>
      </c>
      <c r="G25" s="41">
        <v>0</v>
      </c>
      <c r="H25" s="41">
        <v>71203.395196020007</v>
      </c>
    </row>
    <row r="26" spans="1:8">
      <c r="A26" s="2">
        <v>2</v>
      </c>
      <c r="B26" s="2" t="s">
        <v>44</v>
      </c>
      <c r="C26" s="42" t="s">
        <v>45</v>
      </c>
      <c r="D26" s="41">
        <v>41.20442154205</v>
      </c>
      <c r="E26" s="41">
        <v>0</v>
      </c>
      <c r="F26" s="41">
        <v>0</v>
      </c>
      <c r="G26" s="41">
        <v>0</v>
      </c>
      <c r="H26" s="41">
        <v>41.20442154205</v>
      </c>
    </row>
    <row r="27" spans="1:8" ht="16.95" customHeight="1">
      <c r="A27" s="2"/>
      <c r="B27" s="33"/>
      <c r="C27" s="33" t="s">
        <v>46</v>
      </c>
      <c r="D27" s="41">
        <v>64824.883649119998</v>
      </c>
      <c r="E27" s="41">
        <v>3366.1757227872999</v>
      </c>
      <c r="F27" s="41">
        <v>3053.5402456549</v>
      </c>
      <c r="G27" s="41">
        <v>0</v>
      </c>
      <c r="H27" s="41">
        <v>71244.599617561995</v>
      </c>
    </row>
    <row r="28" spans="1:8" ht="16.95" customHeight="1">
      <c r="A28" s="2"/>
      <c r="B28" s="33"/>
      <c r="C28" s="44" t="s">
        <v>47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 ht="16.95" customHeight="1">
      <c r="A30" s="2"/>
      <c r="B30" s="33"/>
      <c r="C30" s="33" t="s">
        <v>48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 ht="16.95" customHeight="1">
      <c r="A31" s="39"/>
      <c r="B31" s="33"/>
      <c r="C31" s="40" t="s">
        <v>49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 ht="16.95" customHeight="1">
      <c r="A33" s="2"/>
      <c r="B33" s="33"/>
      <c r="C33" s="40" t="s">
        <v>50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 ht="16.95" customHeight="1">
      <c r="A34" s="2"/>
      <c r="B34" s="33"/>
      <c r="C34" s="44" t="s">
        <v>51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 ht="16.95" customHeight="1">
      <c r="A36" s="2"/>
      <c r="B36" s="33"/>
      <c r="C36" s="33" t="s">
        <v>52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4.200000000000003" customHeight="1">
      <c r="A37" s="2"/>
      <c r="B37" s="33"/>
      <c r="C37" s="44" t="s">
        <v>53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 ht="16.95" customHeight="1">
      <c r="A39" s="2"/>
      <c r="B39" s="33"/>
      <c r="C39" s="33" t="s">
        <v>54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16.95" customHeight="1">
      <c r="A40" s="2"/>
      <c r="B40" s="33"/>
      <c r="C40" s="44" t="s">
        <v>55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 ht="16.95" customHeight="1">
      <c r="A42" s="2"/>
      <c r="B42" s="33"/>
      <c r="C42" s="33" t="s">
        <v>56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 ht="16.95" customHeight="1">
      <c r="A43" s="2"/>
      <c r="B43" s="33"/>
      <c r="C43" s="33" t="s">
        <v>57</v>
      </c>
      <c r="D43" s="41">
        <v>64824.883649119998</v>
      </c>
      <c r="E43" s="41">
        <v>3366.1757227872999</v>
      </c>
      <c r="F43" s="41">
        <v>3053.5402456549</v>
      </c>
      <c r="G43" s="41">
        <v>0</v>
      </c>
      <c r="H43" s="41">
        <v>71244.599617561995</v>
      </c>
    </row>
    <row r="44" spans="1:8" ht="16.95" customHeight="1">
      <c r="A44" s="2"/>
      <c r="B44" s="33"/>
      <c r="C44" s="44" t="s">
        <v>58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59</v>
      </c>
      <c r="C45" s="42" t="s">
        <v>60</v>
      </c>
      <c r="D45" s="41">
        <v>1619.5919806894001</v>
      </c>
      <c r="E45" s="41">
        <v>84.154393069684005</v>
      </c>
      <c r="F45" s="41">
        <v>0</v>
      </c>
      <c r="G45" s="41">
        <v>0</v>
      </c>
      <c r="H45" s="41">
        <v>1703.7463737590999</v>
      </c>
    </row>
    <row r="46" spans="1:8" ht="31.2">
      <c r="A46" s="2">
        <v>4</v>
      </c>
      <c r="B46" s="2" t="s">
        <v>59</v>
      </c>
      <c r="C46" s="42" t="s">
        <v>61</v>
      </c>
      <c r="D46" s="41">
        <v>0.82408843084099004</v>
      </c>
      <c r="E46" s="41">
        <v>0</v>
      </c>
      <c r="F46" s="41">
        <v>0</v>
      </c>
      <c r="G46" s="41">
        <v>0</v>
      </c>
      <c r="H46" s="41">
        <v>0.82408843084099004</v>
      </c>
    </row>
    <row r="47" spans="1:8" ht="16.95" customHeight="1">
      <c r="A47" s="2"/>
      <c r="B47" s="33"/>
      <c r="C47" s="33" t="s">
        <v>62</v>
      </c>
      <c r="D47" s="41">
        <v>1620.4160691203001</v>
      </c>
      <c r="E47" s="41">
        <v>84.154393069684005</v>
      </c>
      <c r="F47" s="41">
        <v>0</v>
      </c>
      <c r="G47" s="41">
        <v>0</v>
      </c>
      <c r="H47" s="41">
        <v>1704.5704621899999</v>
      </c>
    </row>
    <row r="48" spans="1:8" ht="16.95" customHeight="1">
      <c r="A48" s="2"/>
      <c r="B48" s="33"/>
      <c r="C48" s="33" t="s">
        <v>63</v>
      </c>
      <c r="D48" s="41">
        <v>66445.299718239999</v>
      </c>
      <c r="E48" s="41">
        <v>3450.3301158569998</v>
      </c>
      <c r="F48" s="41">
        <v>3053.5402456549</v>
      </c>
      <c r="G48" s="41">
        <v>0</v>
      </c>
      <c r="H48" s="41">
        <v>72949.170079752002</v>
      </c>
    </row>
    <row r="49" spans="1:8" ht="16.95" customHeight="1">
      <c r="A49" s="2"/>
      <c r="B49" s="33"/>
      <c r="C49" s="33" t="s">
        <v>64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65</v>
      </c>
      <c r="C50" s="48" t="s">
        <v>66</v>
      </c>
      <c r="D50" s="41">
        <v>0</v>
      </c>
      <c r="E50" s="41">
        <v>0</v>
      </c>
      <c r="F50" s="41">
        <v>0</v>
      </c>
      <c r="G50" s="41">
        <v>454.83589120690999</v>
      </c>
      <c r="H50" s="41">
        <v>454.83589120690999</v>
      </c>
    </row>
    <row r="51" spans="1:8" ht="31.2">
      <c r="A51" s="2">
        <v>6</v>
      </c>
      <c r="B51" s="2" t="s">
        <v>67</v>
      </c>
      <c r="C51" s="48" t="s">
        <v>68</v>
      </c>
      <c r="D51" s="41">
        <v>1734.0373972022001</v>
      </c>
      <c r="E51" s="41">
        <v>90.053616023868003</v>
      </c>
      <c r="F51" s="41">
        <v>0</v>
      </c>
      <c r="G51" s="41">
        <v>0</v>
      </c>
      <c r="H51" s="41">
        <v>1824.0910132260001</v>
      </c>
    </row>
    <row r="52" spans="1:8">
      <c r="A52" s="2">
        <v>7</v>
      </c>
      <c r="B52" s="2" t="s">
        <v>69</v>
      </c>
      <c r="C52" s="48" t="s">
        <v>70</v>
      </c>
      <c r="D52" s="41">
        <v>0</v>
      </c>
      <c r="E52" s="41">
        <v>0</v>
      </c>
      <c r="F52" s="41">
        <v>0</v>
      </c>
      <c r="G52" s="41">
        <v>1247.4384363152999</v>
      </c>
      <c r="H52" s="41">
        <v>1247.4384363152999</v>
      </c>
    </row>
    <row r="53" spans="1:8">
      <c r="A53" s="2">
        <v>8</v>
      </c>
      <c r="B53" s="2"/>
      <c r="C53" s="48" t="s">
        <v>71</v>
      </c>
      <c r="D53" s="41">
        <v>0</v>
      </c>
      <c r="E53" s="41">
        <v>0</v>
      </c>
      <c r="F53" s="41">
        <v>0</v>
      </c>
      <c r="G53" s="41">
        <v>248.51312598467999</v>
      </c>
      <c r="H53" s="41">
        <v>248.51312598467999</v>
      </c>
    </row>
    <row r="54" spans="1:8">
      <c r="A54" s="2">
        <v>9</v>
      </c>
      <c r="B54" s="2"/>
      <c r="C54" s="48" t="s">
        <v>72</v>
      </c>
      <c r="D54" s="41">
        <v>0</v>
      </c>
      <c r="E54" s="41">
        <v>0</v>
      </c>
      <c r="F54" s="41">
        <v>0</v>
      </c>
      <c r="G54" s="41">
        <v>372.70007745714003</v>
      </c>
      <c r="H54" s="41">
        <v>372.70007745714003</v>
      </c>
    </row>
    <row r="55" spans="1:8">
      <c r="A55" s="2">
        <v>10</v>
      </c>
      <c r="B55" s="2" t="s">
        <v>73</v>
      </c>
      <c r="C55" s="48" t="s">
        <v>70</v>
      </c>
      <c r="D55" s="41">
        <v>0</v>
      </c>
      <c r="E55" s="41">
        <v>0</v>
      </c>
      <c r="F55" s="41">
        <v>0</v>
      </c>
      <c r="G55" s="41">
        <v>0.91201866641171003</v>
      </c>
      <c r="H55" s="41">
        <v>0.91201866641171003</v>
      </c>
    </row>
    <row r="56" spans="1:8" ht="16.95" customHeight="1">
      <c r="A56" s="2"/>
      <c r="B56" s="33"/>
      <c r="C56" s="33" t="s">
        <v>74</v>
      </c>
      <c r="D56" s="41">
        <v>1734.0373972022001</v>
      </c>
      <c r="E56" s="41">
        <v>90.053616023868003</v>
      </c>
      <c r="F56" s="41">
        <v>0</v>
      </c>
      <c r="G56" s="41">
        <v>2324.3995496304001</v>
      </c>
      <c r="H56" s="41">
        <v>4148.4905628564002</v>
      </c>
    </row>
    <row r="57" spans="1:8" ht="16.95" customHeight="1">
      <c r="A57" s="2"/>
      <c r="B57" s="33"/>
      <c r="C57" s="33" t="s">
        <v>75</v>
      </c>
      <c r="D57" s="41">
        <v>68179.337115442002</v>
      </c>
      <c r="E57" s="41">
        <v>3540.3837318809001</v>
      </c>
      <c r="F57" s="41">
        <v>3053.5402456549</v>
      </c>
      <c r="G57" s="41">
        <v>2324.3995496304001</v>
      </c>
      <c r="H57" s="41">
        <v>77097.660642607996</v>
      </c>
    </row>
    <row r="58" spans="1:8" ht="16.95" customHeight="1">
      <c r="A58" s="2"/>
      <c r="B58" s="33"/>
      <c r="C58" s="33" t="s">
        <v>76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 ht="16.95" customHeight="1">
      <c r="A60" s="2"/>
      <c r="B60" s="33"/>
      <c r="C60" s="33" t="s">
        <v>77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 ht="16.95" customHeight="1">
      <c r="A61" s="2"/>
      <c r="B61" s="33"/>
      <c r="C61" s="33" t="s">
        <v>78</v>
      </c>
      <c r="D61" s="41">
        <v>68179.337115442002</v>
      </c>
      <c r="E61" s="41">
        <v>3540.3837318809001</v>
      </c>
      <c r="F61" s="41">
        <v>3053.5402456549</v>
      </c>
      <c r="G61" s="41">
        <v>2324.3995496304001</v>
      </c>
      <c r="H61" s="41">
        <v>77097.660642607996</v>
      </c>
    </row>
    <row r="62" spans="1:8" ht="153" customHeight="1">
      <c r="A62" s="2"/>
      <c r="B62" s="33"/>
      <c r="C62" s="33" t="s">
        <v>79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80</v>
      </c>
      <c r="C63" s="48" t="s">
        <v>81</v>
      </c>
      <c r="D63" s="41">
        <v>0</v>
      </c>
      <c r="E63" s="41">
        <v>0</v>
      </c>
      <c r="F63" s="41">
        <v>0</v>
      </c>
      <c r="G63" s="41">
        <v>8175.5160526316004</v>
      </c>
      <c r="H63" s="41">
        <v>8175.5160526316004</v>
      </c>
    </row>
    <row r="64" spans="1:8">
      <c r="A64" s="2">
        <v>12</v>
      </c>
      <c r="B64" s="2" t="s">
        <v>82</v>
      </c>
      <c r="C64" s="48" t="s">
        <v>83</v>
      </c>
      <c r="D64" s="41">
        <v>0</v>
      </c>
      <c r="E64" s="41">
        <v>0</v>
      </c>
      <c r="F64" s="41">
        <v>0</v>
      </c>
      <c r="G64" s="41">
        <v>21.023167503900002</v>
      </c>
      <c r="H64" s="41">
        <v>21.023167503900002</v>
      </c>
    </row>
    <row r="65" spans="1:8" ht="16.95" customHeight="1">
      <c r="A65" s="2"/>
      <c r="B65" s="33"/>
      <c r="C65" s="33" t="s">
        <v>84</v>
      </c>
      <c r="D65" s="41">
        <v>0</v>
      </c>
      <c r="E65" s="41">
        <v>0</v>
      </c>
      <c r="F65" s="41">
        <v>0</v>
      </c>
      <c r="G65" s="41">
        <v>8196.5392201355007</v>
      </c>
      <c r="H65" s="41">
        <v>8196.5392201355007</v>
      </c>
    </row>
    <row r="66" spans="1:8" ht="16.95" customHeight="1">
      <c r="A66" s="2"/>
      <c r="B66" s="33"/>
      <c r="C66" s="33" t="s">
        <v>85</v>
      </c>
      <c r="D66" s="41">
        <v>68179.337115442002</v>
      </c>
      <c r="E66" s="41">
        <v>3540.3837318809001</v>
      </c>
      <c r="F66" s="41">
        <v>3053.5402456549</v>
      </c>
      <c r="G66" s="41">
        <v>10520.938769766</v>
      </c>
      <c r="H66" s="41">
        <v>85294.199862744004</v>
      </c>
    </row>
    <row r="67" spans="1:8" ht="16.95" customHeight="1">
      <c r="A67" s="2"/>
      <c r="B67" s="33"/>
      <c r="C67" s="33" t="s">
        <v>86</v>
      </c>
      <c r="D67" s="41"/>
      <c r="E67" s="41"/>
      <c r="F67" s="41"/>
      <c r="G67" s="41"/>
      <c r="H67" s="41"/>
    </row>
    <row r="68" spans="1:8" ht="34.200000000000003" customHeight="1">
      <c r="A68" s="2">
        <v>13</v>
      </c>
      <c r="B68" s="2" t="s">
        <v>87</v>
      </c>
      <c r="C68" s="48" t="s">
        <v>88</v>
      </c>
      <c r="D68" s="41">
        <f>D66*3%</f>
        <v>2045.3801134632599</v>
      </c>
      <c r="E68" s="41">
        <f>E66*3%</f>
        <v>106.211511956427</v>
      </c>
      <c r="F68" s="41">
        <f>F66*3%</f>
        <v>91.606207369646995</v>
      </c>
      <c r="G68" s="41">
        <f>G66*3%</f>
        <v>315.62816309298</v>
      </c>
      <c r="H68" s="41">
        <f>SUM(D68:G68)</f>
        <v>2558.8259958823101</v>
      </c>
    </row>
    <row r="69" spans="1:8" ht="16.95" customHeight="1">
      <c r="A69" s="2"/>
      <c r="B69" s="33"/>
      <c r="C69" s="33" t="s">
        <v>89</v>
      </c>
      <c r="D69" s="41">
        <f>D68</f>
        <v>2045.3801134632599</v>
      </c>
      <c r="E69" s="41">
        <f>E68</f>
        <v>106.211511956427</v>
      </c>
      <c r="F69" s="41">
        <f>F68</f>
        <v>91.606207369646995</v>
      </c>
      <c r="G69" s="41">
        <f>G68</f>
        <v>315.62816309298</v>
      </c>
      <c r="H69" s="41">
        <f>SUM(D69:G69)</f>
        <v>2558.8259958823101</v>
      </c>
    </row>
    <row r="70" spans="1:8" ht="16.95" customHeight="1">
      <c r="A70" s="2"/>
      <c r="B70" s="33"/>
      <c r="C70" s="33" t="s">
        <v>90</v>
      </c>
      <c r="D70" s="41">
        <f>D69+D66</f>
        <v>70224.717228905298</v>
      </c>
      <c r="E70" s="41">
        <f>E69+E66</f>
        <v>3646.5952438373301</v>
      </c>
      <c r="F70" s="41">
        <f>F69+F66</f>
        <v>3145.1464530245498</v>
      </c>
      <c r="G70" s="41">
        <f>G69+G66</f>
        <v>10836.566932858999</v>
      </c>
      <c r="H70" s="41">
        <f>SUM(D70:G70)</f>
        <v>87853.025858626104</v>
      </c>
    </row>
    <row r="71" spans="1:8" ht="16.95" customHeight="1">
      <c r="A71" s="2"/>
      <c r="B71" s="33"/>
      <c r="C71" s="33" t="s">
        <v>91</v>
      </c>
      <c r="D71" s="41"/>
      <c r="E71" s="41"/>
      <c r="F71" s="41"/>
      <c r="G71" s="41"/>
      <c r="H71" s="41"/>
    </row>
    <row r="72" spans="1:8" ht="16.95" customHeight="1">
      <c r="A72" s="2">
        <v>14</v>
      </c>
      <c r="B72" s="2" t="s">
        <v>92</v>
      </c>
      <c r="C72" s="48" t="s">
        <v>93</v>
      </c>
      <c r="D72" s="41">
        <f>D70*20%</f>
        <v>14044.9434457811</v>
      </c>
      <c r="E72" s="41">
        <f>E70*20%</f>
        <v>729.31904876746501</v>
      </c>
      <c r="F72" s="41">
        <f>F70*20%</f>
        <v>629.02929060490897</v>
      </c>
      <c r="G72" s="41">
        <f>G70*20%</f>
        <v>2167.3133865718</v>
      </c>
      <c r="H72" s="41">
        <f>SUM(D72:G72)</f>
        <v>17570.605171725201</v>
      </c>
    </row>
    <row r="73" spans="1:8" ht="16.95" customHeight="1">
      <c r="A73" s="2"/>
      <c r="B73" s="33"/>
      <c r="C73" s="33" t="s">
        <v>94</v>
      </c>
      <c r="D73" s="41">
        <f>D72</f>
        <v>14044.9434457811</v>
      </c>
      <c r="E73" s="41">
        <f>E72</f>
        <v>729.31904876746501</v>
      </c>
      <c r="F73" s="41">
        <f>F72</f>
        <v>629.02929060490897</v>
      </c>
      <c r="G73" s="41">
        <f>G72</f>
        <v>2167.3133865718</v>
      </c>
      <c r="H73" s="41">
        <f>SUM(D73:G73)</f>
        <v>17570.605171725201</v>
      </c>
    </row>
    <row r="74" spans="1:8" ht="16.95" customHeight="1">
      <c r="A74" s="2"/>
      <c r="B74" s="33"/>
      <c r="C74" s="33" t="s">
        <v>95</v>
      </c>
      <c r="D74" s="41">
        <f>D73+D70</f>
        <v>84269.660674686296</v>
      </c>
      <c r="E74" s="41">
        <f>E73+E70</f>
        <v>4375.9142926047898</v>
      </c>
      <c r="F74" s="41">
        <f>F73+F70</f>
        <v>3774.1757436294602</v>
      </c>
      <c r="G74" s="41">
        <f>G73+G70</f>
        <v>13003.8803194308</v>
      </c>
      <c r="H74" s="41">
        <f>SUM(D74:G74)</f>
        <v>105423.631030351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31</v>
      </c>
      <c r="C10" s="95" t="s">
        <v>101</v>
      </c>
      <c r="D10" s="92" t="s">
        <v>33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103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 ht="16.95" customHeight="1">
      <c r="A14" s="2"/>
      <c r="B14" s="33"/>
      <c r="C14" s="33" t="s">
        <v>104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66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31</v>
      </c>
      <c r="C10" s="95" t="s">
        <v>101</v>
      </c>
      <c r="D10" s="92" t="s">
        <v>33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31</v>
      </c>
      <c r="C10" s="95" t="s">
        <v>101</v>
      </c>
      <c r="D10" s="92" t="s">
        <v>33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81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4" sqref="C14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31</v>
      </c>
      <c r="C10" s="95" t="s">
        <v>101</v>
      </c>
      <c r="D10" s="92" t="s">
        <v>33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32276.25</v>
      </c>
      <c r="E13" s="32">
        <v>2817.66</v>
      </c>
      <c r="F13" s="32">
        <v>0</v>
      </c>
      <c r="G13" s="32">
        <v>0</v>
      </c>
      <c r="H13" s="32">
        <v>35093.910000000003</v>
      </c>
      <c r="J13" s="20"/>
    </row>
    <row r="14" spans="1:14" ht="16.95" customHeight="1">
      <c r="A14" s="2"/>
      <c r="B14" s="33"/>
      <c r="C14" s="33" t="s">
        <v>104</v>
      </c>
      <c r="D14" s="32">
        <v>32276.25</v>
      </c>
      <c r="E14" s="32">
        <v>2817.66</v>
      </c>
      <c r="F14" s="32">
        <v>0</v>
      </c>
      <c r="G14" s="32">
        <v>0</v>
      </c>
      <c r="H14" s="32">
        <v>35093.910000000003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31</v>
      </c>
      <c r="C10" s="95" t="s">
        <v>101</v>
      </c>
      <c r="D10" s="92" t="s">
        <v>33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81</v>
      </c>
      <c r="D13" s="32">
        <v>0</v>
      </c>
      <c r="E13" s="32">
        <v>0</v>
      </c>
      <c r="F13" s="32">
        <v>0</v>
      </c>
      <c r="G13" s="32">
        <v>4029.4349999999999</v>
      </c>
      <c r="H13" s="32">
        <v>4029.4349999999999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4029.4349999999999</v>
      </c>
      <c r="H14" s="32">
        <v>4029.4349999999999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31</v>
      </c>
      <c r="C10" s="95" t="s">
        <v>101</v>
      </c>
      <c r="D10" s="92" t="s">
        <v>33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32174.862159348999</v>
      </c>
      <c r="E13" s="32">
        <v>534.61647270652998</v>
      </c>
      <c r="F13" s="32">
        <v>0</v>
      </c>
      <c r="G13" s="32">
        <v>0</v>
      </c>
      <c r="H13" s="32">
        <v>32709.478632056002</v>
      </c>
      <c r="J13" s="20"/>
    </row>
    <row r="14" spans="1:14" ht="16.95" customHeight="1">
      <c r="A14" s="2"/>
      <c r="B14" s="33"/>
      <c r="C14" s="33" t="s">
        <v>104</v>
      </c>
      <c r="D14" s="32">
        <v>32174.862159348999</v>
      </c>
      <c r="E14" s="32">
        <v>534.61647270652998</v>
      </c>
      <c r="F14" s="32">
        <v>0</v>
      </c>
      <c r="G14" s="32">
        <v>0</v>
      </c>
      <c r="H14" s="32">
        <v>32709.478632056002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B2" sqref="B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66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31</v>
      </c>
      <c r="C10" s="95" t="s">
        <v>101</v>
      </c>
      <c r="D10" s="92" t="s">
        <v>33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66</v>
      </c>
      <c r="D13" s="32">
        <v>0</v>
      </c>
      <c r="E13" s="32">
        <v>0</v>
      </c>
      <c r="F13" s="32">
        <v>0</v>
      </c>
      <c r="G13" s="32">
        <v>378.82589120691</v>
      </c>
      <c r="H13" s="32">
        <v>378.82589120691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378.82589120691</v>
      </c>
      <c r="H14" s="32">
        <v>378.82589120691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ОСР 525-02-01(2)</vt:lpstr>
      <vt:lpstr>ОСР 525-09-01(1)</vt:lpstr>
      <vt:lpstr>ОСР 525-12-01(2)</vt:lpstr>
      <vt:lpstr>ОСР 556-02-01</vt:lpstr>
      <vt:lpstr>ОСР 556-12-01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2025-11-18T07:39:31Z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21548F6006744F6A9508F3BA9517032B_12</vt:lpwstr>
  </property>
  <property fmtid="{D5CDD505-2E9C-101B-9397-08002B2CF9AE}" pid="3" name="KSOProductBuildVer">
    <vt:lpwstr>1049-12.2.0.20795</vt:lpwstr>
  </property>
</Properties>
</file>